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40" windowWidth="19440" windowHeight="1170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definedNames>
    <definedName name="_xlnm.Print_Area" localSheetId="0">'Титульный лист'!$A$1:$N$33</definedName>
  </definedNames>
  <calcPr calcId="145621"/>
</workbook>
</file>

<file path=xl/calcChain.xml><?xml version="1.0" encoding="utf-8"?>
<calcChain xmlns="http://schemas.openxmlformats.org/spreadsheetml/2006/main">
  <c r="K7" i="3" l="1"/>
  <c r="G23" i="3" l="1"/>
  <c r="F23" i="3"/>
  <c r="F9" i="2" l="1"/>
  <c r="F13" i="2" l="1"/>
  <c r="F12" i="2"/>
  <c r="F11" i="2"/>
  <c r="F10" i="2"/>
  <c r="F8" i="2"/>
  <c r="I23" i="3" l="1"/>
  <c r="J7" i="3" s="1"/>
  <c r="J14" i="3" l="1"/>
  <c r="J8" i="3"/>
  <c r="J10" i="3"/>
  <c r="J17" i="3"/>
  <c r="J13" i="3"/>
  <c r="J11" i="3"/>
  <c r="J18" i="3"/>
  <c r="J21" i="3"/>
  <c r="J22" i="3"/>
  <c r="J15" i="3"/>
  <c r="J19" i="3"/>
  <c r="J9" i="3"/>
  <c r="J12" i="3"/>
  <c r="J16" i="3"/>
  <c r="J20" i="3"/>
  <c r="E14" i="2"/>
  <c r="D14" i="2"/>
  <c r="B14" i="2"/>
  <c r="F14" i="2" l="1"/>
  <c r="B7" i="4" s="1"/>
  <c r="J23" i="3"/>
  <c r="H8" i="3"/>
  <c r="H9" i="3"/>
  <c r="H10" i="3"/>
  <c r="H11" i="3"/>
  <c r="H12" i="3"/>
  <c r="H13" i="3"/>
  <c r="H14" i="3"/>
  <c r="H15" i="3"/>
  <c r="H16" i="3"/>
  <c r="H17" i="3"/>
  <c r="H18" i="3"/>
  <c r="H19" i="3"/>
  <c r="H20" i="3"/>
  <c r="H21" i="3"/>
  <c r="H22" i="3"/>
  <c r="H7" i="3"/>
  <c r="A7" i="4" l="1"/>
  <c r="C7" i="4" s="1"/>
</calcChain>
</file>

<file path=xl/sharedStrings.xml><?xml version="1.0" encoding="utf-8"?>
<sst xmlns="http://schemas.openxmlformats.org/spreadsheetml/2006/main" count="233" uniqueCount="143">
  <si>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</si>
  <si>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</si>
  <si>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</si>
  <si>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</si>
  <si>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</si>
  <si>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</si>
  <si>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</si>
  <si>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</si>
  <si>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</si>
  <si>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</si>
  <si>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</si>
  <si>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</si>
  <si>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</si>
  <si>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</si>
  <si>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</si>
  <si>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</si>
  <si>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</si>
  <si>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</si>
  <si>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</si>
  <si>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</si>
  <si>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</si>
  <si>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</si>
  <si>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</si>
  <si>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</si>
  <si>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</si>
  <si>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</si>
  <si>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</si>
  <si>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</si>
  <si>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</si>
  <si>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</si>
  <si>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</si>
  <si>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</si>
  <si>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</si>
  <si>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</si>
  <si>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</si>
  <si>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</si>
  <si>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</si>
  <si>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</si>
  <si>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</si>
  <si>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</si>
  <si>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</si>
  <si>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</si>
  <si>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</si>
  <si>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</si>
  <si>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</si>
  <si>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</si>
  <si>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</si>
  <si>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</si>
  <si>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</si>
  <si>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</si>
  <si>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</si>
  <si>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условная единица</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</si>
  <si>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</si>
  <si>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</si>
  <si>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</si>
  <si>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</si>
  <si>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</si>
  <si>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Патологическая анатомия</t>
  </si>
  <si>
    <t>количество исследований</t>
  </si>
  <si>
    <t>единица</t>
  </si>
  <si>
    <t>2</t>
  </si>
  <si>
    <t>3</t>
  </si>
  <si>
    <t>4</t>
  </si>
  <si>
    <t>5</t>
  </si>
  <si>
    <t>Субсидия государственным учреждениям Тверской области на оказание государственной услуги по оказанию специализированной стационарной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</si>
  <si>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</si>
  <si>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</si>
  <si>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Проведение углубленных медицинских обследований  спортсменов субъекта Российской Федерации</t>
  </si>
  <si>
    <t>Число спортсменов</t>
  </si>
  <si>
    <t>человек</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</si>
  <si>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</si>
  <si>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</si>
  <si>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</si>
  <si>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</si>
  <si>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</si>
  <si>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Условная единица</t>
  </si>
  <si>
    <t>Медицинское освидетельствование на состояние опьянения (алогольного, наркотического или иного токсикологического)</t>
  </si>
  <si>
    <t>Количество освидетельствований</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</si>
  <si>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</si>
  <si>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Количество выполненных работ</t>
  </si>
  <si>
    <t>1</t>
  </si>
  <si>
    <t>6</t>
  </si>
  <si>
    <t>7</t>
  </si>
  <si>
    <t>8</t>
  </si>
  <si>
    <t>9</t>
  </si>
  <si>
    <t>10</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</si>
  <si>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</si>
  <si>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экстренной медицинской помощи незастрахованным лицам в рамках государственного задания</t>
  </si>
  <si>
    <t>Разрешенный к использованию остаток субсидии на выполнение государственного задания за отчетный финансовый год, руб. (остаток средств 2017 года)</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</si>
  <si>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Фтизиатрия</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</si>
  <si>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 Амбулаторно                 Паллитативная медицинская помощь</t>
  </si>
  <si>
    <t>11</t>
  </si>
  <si>
    <t>12</t>
  </si>
  <si>
    <t>13</t>
  </si>
  <si>
    <t>860000О.99.0.АД57АА49002</t>
  </si>
  <si>
    <t>860000О.99.0.АД66АА01002</t>
  </si>
  <si>
    <t>860000О.99.0.АД57АА17003</t>
  </si>
  <si>
    <t>860000О.99.0.АД57АА43003</t>
  </si>
  <si>
    <t>860000О.99.0.АД57АА34003</t>
  </si>
  <si>
    <t>08861000Р69105510001001</t>
  </si>
  <si>
    <t>861000О.99.0.АЕ72АА04000</t>
  </si>
  <si>
    <t>08860000Р69105610001001</t>
  </si>
  <si>
    <t>860000О.99.0.АД59АА02001</t>
  </si>
  <si>
    <t>860000О.99.0.АД66АА00002</t>
  </si>
  <si>
    <t>08861000Р69105910001001</t>
  </si>
  <si>
    <t>860000О.99.0.АЕ65АА00002</t>
  </si>
  <si>
    <t>14</t>
  </si>
  <si>
    <t>15</t>
  </si>
  <si>
    <t>16</t>
  </si>
  <si>
    <t>Первичная медико-санитарная помощь, в части диагностики и лечения</t>
  </si>
  <si>
    <t>Психиатрия</t>
  </si>
  <si>
    <t>Венерология</t>
  </si>
  <si>
    <t>Медицинское освидетельствование на состояние опьянения (алкогольного, наркотического или иного токсического)</t>
  </si>
  <si>
    <t>Проведение углубленных медицинских обследований спортсменов субъекта Российской Федерации</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</si>
  <si>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субьекта Российской Федерации</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</si>
  <si>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</si>
  <si>
    <t>Фтизиатрия</t>
  </si>
  <si>
    <t>Наркология</t>
  </si>
  <si>
    <t>Медицинская помощь в экстренной форме назастрахованнымгражданам в системе обязательного медицинского страхования</t>
  </si>
  <si>
    <t>Первичная медико-санитарная помощь, в части диагностики и лечения (наркология)</t>
  </si>
  <si>
    <t>%</t>
  </si>
  <si>
    <t>%;</t>
  </si>
  <si>
    <t>Удовлетворенность потребителей в оказанной государственной услуге (Процент)</t>
  </si>
  <si>
    <t xml:space="preserve">Соотетствие порядкам оказания медицинской помощи и на основе стандартов медицинской помощи (Процент); </t>
  </si>
  <si>
    <t>Паллиативная медицинская помощь (Амбулаторно)</t>
  </si>
  <si>
    <t>Паллиативная медицинская помощь (Стационар)</t>
  </si>
  <si>
    <t xml:space="preserve">Соотетствие порядкам оказания медицинской помощи по профилю "патологическая анатомия" (Процент); </t>
  </si>
  <si>
    <t>Субсидия государственным учреждениям Тверской области на оказание государственной услуги по оказанию паллиативной медицинской помощи в амбулаторных условиях, в том числе на дому,  в рамках государственного задания</t>
  </si>
  <si>
    <t>Зам. главного врача по экономическим вопросам Дмитриева Марина Алексеевна 8(48232)3-04-06</t>
  </si>
  <si>
    <t>Заместитель Министра здравоохранения Тверской области</t>
  </si>
  <si>
    <t>Главный  врач ГБУЗ "Ржевская ЦРБ"</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</si>
  <si>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</si>
  <si>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</si>
  <si>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</si>
  <si>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А.С. Бегларян</t>
  </si>
  <si>
    <t xml:space="preserve">подпись </t>
  </si>
  <si>
    <t>расшифровка подписи</t>
  </si>
  <si>
    <t>Государственное бюджетное учреждение здравоохранения Тверской области "Ржевская центральная районная больница"</t>
  </si>
  <si>
    <t>"____" октября__ 2021 г.</t>
  </si>
  <si>
    <t>К.А. Абрамова</t>
  </si>
  <si>
    <t>"    24  "  января     2022 г.</t>
  </si>
  <si>
    <t>за отчетный период с 01.01.2021 г.  по 31.12.2021</t>
  </si>
  <si>
    <r>
      <t xml:space="preserve">(за 3 мес.6 месяцев,9 месяцев, </t>
    </r>
    <r>
      <rPr>
        <b/>
        <u/>
        <sz val="12"/>
        <color theme="1"/>
        <rFont val="Times New Roman"/>
        <family val="1"/>
        <charset val="204"/>
      </rPr>
      <t>2021 года</t>
    </r>
    <r>
      <rPr>
        <b/>
        <sz val="12"/>
        <color theme="1"/>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</si>
</sst>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12"/>
      <color theme="1"/>
      <name val="Times New Roman"/>
      <family val="1"/>
      <charset val="204"/>
    </font>
    <font>
      <sz val="12"/>
      <color rgb="FF0000FF"/>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11"/>
      <name val="Times New Roman"/>
      <family val="1"/>
      <charset val="204"/>
    </font>
    <font>
      <u/>
      <sz val="12"/>
      <color theme="1"/>
      <name val="Times New Roman"/>
      <family val="1"/>
      <charset val="204"/>
    </font>
    <font>
      <u/>
      <sz val="10"/>
      <color theme="1"/>
      <name val="Courier New"/>
      <family val="3"/>
      <charset val="204"/>
    </font>
    <font>
      <sz val="14"/>
      <name val="Times New Roman"/>
      <family val="1"/>
      <charset val="204"/>
    </font>
    <font>
      <sz val="14"/>
      <color indexed="8"/>
      <name val="Times New Roman"/>
      <family val="1"/>
      <charset val="204"/>
    </font>
    <font>
      <sz val="14"/>
      <color theme="1"/>
      <name val="Times New Roman"/>
      <family val="1"/>
      <charset val="204"/>
    </font>
    <font>
      <sz val="12"/>
      <name val="Times New Roman"/>
      <family val="1"/>
      <charset val="204"/>
    </font>
    <font>
      <sz val="8"/>
      <color theme="1"/>
      <name val="Times New Roman"/>
      <family val="1"/>
      <charset val="204"/>
    </font>
    <font>
      <b/>
      <sz val="12"/>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b/>
      <u/>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1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s>
  <cellStyleXfs count="1">
    <xf numFmtId="0" fontId="0" fillId="0" borderId="0"/>
  </cellStyleXfs>
  <cellXfs count="103">
    <xf numFmtId="0" fontId="0" fillId="0" borderId="0" xfId="0"/>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49" fontId="1" fillId="0" borderId="0" xfId="0" applyNumberFormat="1" applyFont="1" applyAlignment="1">
      <alignment horizontal="justify"/>
    </xf>
    <xf numFmtId="49" fontId="0" fillId="0" borderId="0" xfId="0" applyNumberFormat="1"/>
    <xf numFmtId="0" fontId="4" fillId="0" borderId="5"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49" fontId="1" fillId="0" borderId="7" xfId="0" applyNumberFormat="1" applyFont="1" applyBorder="1" applyAlignment="1">
      <alignment horizontal="center" vertical="top" wrapText="1"/>
    </xf>
    <xf numFmtId="0" fontId="1" fillId="0" borderId="7" xfId="0" applyFont="1" applyBorder="1" applyAlignment="1">
      <alignment horizontal="center"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7" xfId="0" applyFont="1" applyBorder="1" applyAlignment="1">
      <alignment vertical="top" wrapText="1"/>
    </xf>
    <xf numFmtId="4" fontId="10"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9"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4" fontId="9" fillId="0" borderId="7" xfId="0" applyNumberFormat="1" applyFont="1" applyBorder="1" applyAlignment="1">
      <alignment horizontal="center" vertical="center" wrapText="1"/>
    </xf>
    <xf numFmtId="4" fontId="10" fillId="0" borderId="7" xfId="0" applyNumberFormat="1" applyFont="1" applyBorder="1" applyAlignment="1">
      <alignment horizontal="center" vertical="center" wrapText="1"/>
    </xf>
    <xf numFmtId="4" fontId="11" fillId="0" borderId="7" xfId="0" applyNumberFormat="1" applyFont="1" applyBorder="1" applyAlignment="1">
      <alignment horizontal="center" vertical="center"/>
    </xf>
    <xf numFmtId="0" fontId="3" fillId="0" borderId="6" xfId="0" applyFont="1" applyBorder="1" applyAlignment="1">
      <alignment wrapText="1"/>
    </xf>
    <xf numFmtId="4" fontId="11" fillId="0" borderId="6" xfId="0" applyNumberFormat="1" applyFont="1" applyBorder="1" applyAlignment="1">
      <alignment horizontal="center" vertical="center"/>
    </xf>
    <xf numFmtId="0" fontId="0" fillId="0" borderId="6" xfId="0" applyBorder="1"/>
    <xf numFmtId="0" fontId="1" fillId="0" borderId="7" xfId="0" applyFont="1" applyBorder="1"/>
    <xf numFmtId="4" fontId="1" fillId="2" borderId="4"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49" fontId="5" fillId="0" borderId="14" xfId="0" applyNumberFormat="1" applyFont="1" applyBorder="1" applyAlignment="1"/>
    <xf numFmtId="49" fontId="5" fillId="0" borderId="0" xfId="0" applyNumberFormat="1" applyFont="1" applyAlignment="1"/>
    <xf numFmtId="0" fontId="13" fillId="0" borderId="0" xfId="0" applyFont="1" applyAlignment="1">
      <alignment horizontal="right"/>
    </xf>
    <xf numFmtId="0" fontId="5" fillId="0" borderId="0" xfId="0" applyFont="1"/>
    <xf numFmtId="0" fontId="14" fillId="0" borderId="0" xfId="0" applyFont="1" applyAlignment="1"/>
    <xf numFmtId="0" fontId="3" fillId="0" borderId="0" xfId="0" applyFont="1" applyAlignment="1">
      <alignment horizontal="justify"/>
    </xf>
    <xf numFmtId="0" fontId="5" fillId="0" borderId="0" xfId="0" applyFont="1" applyAlignment="1">
      <alignment horizontal="center"/>
    </xf>
    <xf numFmtId="0" fontId="5" fillId="0" borderId="0" xfId="0" applyFont="1" applyBorder="1" applyAlignment="1"/>
    <xf numFmtId="0" fontId="13" fillId="0" borderId="0" xfId="0" applyFont="1"/>
    <xf numFmtId="0" fontId="13" fillId="0" borderId="0" xfId="0" applyFont="1" applyBorder="1" applyAlignment="1">
      <alignment vertical="center" wrapText="1"/>
    </xf>
    <xf numFmtId="0" fontId="13" fillId="0" borderId="0" xfId="0" applyFont="1" applyAlignment="1">
      <alignment horizontal="center"/>
    </xf>
    <xf numFmtId="0" fontId="13" fillId="0" borderId="0" xfId="0" applyFont="1" applyAlignment="1"/>
    <xf numFmtId="0" fontId="3" fillId="0" borderId="0" xfId="0" applyFont="1" applyBorder="1" applyAlignment="1"/>
    <xf numFmtId="0" fontId="13" fillId="0" borderId="0" xfId="0" applyFont="1" applyAlignment="1">
      <alignment horizontal="center" vertical="top"/>
    </xf>
    <xf numFmtId="0" fontId="3" fillId="0" borderId="1" xfId="0" applyFont="1" applyBorder="1" applyAlignment="1"/>
    <xf numFmtId="0" fontId="3" fillId="0" borderId="1" xfId="0" applyFont="1" applyBorder="1" applyAlignment="1">
      <alignment horizontal="center"/>
    </xf>
    <xf numFmtId="0" fontId="13" fillId="0" borderId="14" xfId="0" applyFont="1" applyBorder="1" applyAlignment="1">
      <alignment horizontal="center"/>
    </xf>
    <xf numFmtId="0" fontId="13" fillId="0" borderId="0" xfId="0" applyFont="1" applyBorder="1" applyAlignment="1">
      <alignment horizontal="center"/>
    </xf>
    <xf numFmtId="0" fontId="13" fillId="0" borderId="0" xfId="0" applyFont="1" applyBorder="1" applyAlignment="1"/>
    <xf numFmtId="0" fontId="3" fillId="0" borderId="0" xfId="0" applyFont="1"/>
    <xf numFmtId="0" fontId="3" fillId="0" borderId="0" xfId="0" applyFont="1" applyAlignment="1"/>
    <xf numFmtId="0" fontId="16" fillId="0" borderId="0" xfId="0" applyFont="1" applyAlignment="1">
      <alignment horizontal="center"/>
    </xf>
    <xf numFmtId="4" fontId="1" fillId="0" borderId="7"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4" fontId="6" fillId="3" borderId="7"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xf>
    <xf numFmtId="4" fontId="1" fillId="3" borderId="7"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0" fillId="0" borderId="0" xfId="0" applyFill="1"/>
    <xf numFmtId="0" fontId="1" fillId="0" borderId="0" xfId="0" applyFont="1" applyFill="1" applyAlignment="1">
      <alignment horizontal="justify"/>
    </xf>
    <xf numFmtId="0" fontId="0" fillId="0" borderId="0" xfId="0" applyFill="1" applyAlignment="1">
      <alignment vertical="top"/>
    </xf>
    <xf numFmtId="0" fontId="1" fillId="0" borderId="9" xfId="0" applyFont="1" applyFill="1" applyBorder="1" applyAlignment="1">
      <alignment horizontal="center" vertical="top" wrapText="1"/>
    </xf>
    <xf numFmtId="0" fontId="1" fillId="0" borderId="9" xfId="0" applyFont="1" applyFill="1" applyBorder="1" applyAlignment="1">
      <alignment vertical="top" wrapText="1"/>
    </xf>
    <xf numFmtId="0" fontId="3" fillId="0" borderId="7"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top" wrapText="1"/>
    </xf>
    <xf numFmtId="0" fontId="1" fillId="0" borderId="7" xfId="0" applyFont="1" applyFill="1" applyBorder="1" applyAlignment="1">
      <alignment horizontal="center" vertical="center" wrapText="1"/>
    </xf>
    <xf numFmtId="0" fontId="0" fillId="0" borderId="0" xfId="0" applyFill="1" applyAlignment="1">
      <alignment vertical="center"/>
    </xf>
    <xf numFmtId="1" fontId="5"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49" fontId="0" fillId="0" borderId="7" xfId="0" applyNumberFormat="1" applyFill="1" applyBorder="1" applyAlignment="1">
      <alignment horizontal="center" vertical="center"/>
    </xf>
    <xf numFmtId="0" fontId="0" fillId="0" borderId="7" xfId="0" applyFill="1" applyBorder="1" applyAlignment="1">
      <alignment horizontal="center" vertical="top"/>
    </xf>
    <xf numFmtId="4" fontId="0" fillId="0" borderId="0" xfId="0" applyNumberFormat="1" applyFill="1"/>
    <xf numFmtId="2" fontId="0" fillId="0" borderId="0" xfId="0" applyNumberFormat="1" applyFill="1"/>
    <xf numFmtId="4" fontId="5" fillId="0" borderId="7" xfId="0" applyNumberFormat="1" applyFont="1" applyFill="1" applyBorder="1" applyAlignment="1">
      <alignment horizontal="center" vertical="center"/>
    </xf>
    <xf numFmtId="0" fontId="12"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17" fillId="0" borderId="0" xfId="0" applyFont="1" applyAlignment="1">
      <alignment horizontal="center"/>
    </xf>
    <xf numFmtId="0" fontId="17" fillId="0" borderId="1" xfId="0" applyFont="1" applyBorder="1" applyAlignment="1">
      <alignment horizontal="center" vertical="center" wrapText="1"/>
    </xf>
    <xf numFmtId="0" fontId="13" fillId="0" borderId="14" xfId="0" applyFont="1" applyBorder="1" applyAlignment="1">
      <alignment horizontal="center"/>
    </xf>
    <xf numFmtId="0" fontId="13" fillId="0" borderId="0" xfId="0" applyFont="1" applyAlignment="1">
      <alignment horizontal="center" vertical="top"/>
    </xf>
    <xf numFmtId="0" fontId="3" fillId="0" borderId="1" xfId="0" applyFont="1" applyBorder="1" applyAlignment="1">
      <alignment horizontal="center"/>
    </xf>
    <xf numFmtId="0" fontId="13" fillId="0" borderId="0" xfId="0" applyFont="1" applyAlignment="1">
      <alignment horizontal="center"/>
    </xf>
    <xf numFmtId="0" fontId="3" fillId="0" borderId="0" xfId="0" applyFont="1" applyAlignment="1">
      <alignment horizontal="right"/>
    </xf>
    <xf numFmtId="0" fontId="15" fillId="0" borderId="0" xfId="0" applyFont="1" applyAlignment="1">
      <alignment horizontal="right"/>
    </xf>
    <xf numFmtId="0" fontId="13" fillId="0" borderId="14" xfId="0" applyFont="1" applyBorder="1" applyAlignment="1">
      <alignment horizontal="center" wrapText="1"/>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3" fillId="0" borderId="0" xfId="0" applyFont="1" applyAlignment="1">
      <alignment horizontal="right"/>
    </xf>
    <xf numFmtId="0" fontId="16" fillId="0" borderId="0" xfId="0" applyFont="1" applyAlignment="1">
      <alignment horizontal="center"/>
    </xf>
    <xf numFmtId="0" fontId="14" fillId="0" borderId="0" xfId="0" applyFont="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1" fillId="0" borderId="0" xfId="0" applyFont="1" applyFill="1" applyAlignment="1">
      <alignment horizontal="center"/>
    </xf>
    <xf numFmtId="4" fontId="1" fillId="0" borderId="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view="pageBreakPreview" topLeftCell="A8" zoomScaleNormal="100" zoomScaleSheetLayoutView="100" workbookViewId="0">
      <selection activeCell="N23" sqref="N23"/>
    </sheetView>
  </sheetViews>
  <sheetFormatPr defaultRowHeight="15" x14ac:dyDescent="0.25"/>
  <cols>
    <col min="1" max="1" width="7.7109375" customWidth="1"/>
    <col min="8" max="8" width="14.7109375" customWidth="1"/>
    <col min="9" max="9" width="17.42578125" customWidth="1"/>
    <col min="11" max="11" width="10.85546875" customWidth="1"/>
  </cols>
  <sheetData>
    <row r="1" spans="1:14" ht="15" customHeight="1" x14ac:dyDescent="0.25">
      <c r="I1" s="96" t="s">
        <v>0</v>
      </c>
      <c r="J1" s="96"/>
      <c r="K1" s="96"/>
      <c r="L1" s="96"/>
      <c r="M1" s="96"/>
      <c r="N1" s="96"/>
    </row>
    <row r="2" spans="1:14" ht="15" customHeight="1" x14ac:dyDescent="0.25">
      <c r="I2" s="96" t="s">
        <v>1</v>
      </c>
      <c r="J2" s="96"/>
      <c r="K2" s="96"/>
      <c r="L2" s="96"/>
      <c r="M2" s="96"/>
      <c r="N2" s="96"/>
    </row>
    <row r="3" spans="1:14" ht="15" customHeight="1" x14ac:dyDescent="0.25">
      <c r="I3" s="96" t="s">
        <v>2</v>
      </c>
      <c r="J3" s="96"/>
      <c r="K3" s="96"/>
      <c r="L3" s="96"/>
      <c r="M3" s="96"/>
      <c r="N3" s="96"/>
    </row>
    <row r="4" spans="1:14" ht="15" customHeight="1" x14ac:dyDescent="0.25">
      <c r="I4" s="96" t="s">
        <v>3</v>
      </c>
      <c r="J4" s="96"/>
      <c r="K4" s="96"/>
      <c r="L4" s="96"/>
      <c r="M4" s="96"/>
      <c r="N4" s="96"/>
    </row>
    <row r="5" spans="1:14" ht="15" customHeight="1" x14ac:dyDescent="0.25">
      <c r="I5" s="96" t="s">
        <v>4</v>
      </c>
      <c r="J5" s="96"/>
      <c r="K5" s="96"/>
      <c r="L5" s="96"/>
      <c r="M5" s="96"/>
      <c r="N5" s="96"/>
    </row>
    <row r="6" spans="1:14" ht="15" customHeight="1" x14ac:dyDescent="0.25">
      <c r="I6" s="96" t="s">
        <v>5</v>
      </c>
      <c r="J6" s="96"/>
      <c r="K6" s="96"/>
      <c r="L6" s="96"/>
      <c r="M6" s="96"/>
      <c r="N6" s="96"/>
    </row>
    <row r="7" spans="1:14" ht="15" customHeight="1" x14ac:dyDescent="0.25">
      <c r="I7" s="96" t="s">
        <v>6</v>
      </c>
      <c r="J7" s="96"/>
      <c r="K7" s="96"/>
      <c r="L7" s="96"/>
      <c r="M7" s="96"/>
      <c r="N7" s="96"/>
    </row>
    <row r="8" spans="1:14" x14ac:dyDescent="0.25">
      <c r="I8" s="32"/>
      <c r="J8" s="32"/>
      <c r="K8" s="32"/>
      <c r="L8" s="32"/>
      <c r="M8" s="32"/>
      <c r="N8" s="32"/>
    </row>
    <row r="9" spans="1:14" x14ac:dyDescent="0.25">
      <c r="A9" s="33"/>
      <c r="B9" s="33"/>
      <c r="C9" s="33"/>
      <c r="D9" s="33"/>
      <c r="E9" s="33"/>
      <c r="F9" s="33"/>
      <c r="G9" s="33"/>
      <c r="H9" s="33"/>
      <c r="I9" s="33"/>
      <c r="J9" s="33"/>
      <c r="K9" s="33"/>
      <c r="L9" s="33"/>
      <c r="M9" s="33"/>
      <c r="N9" s="33"/>
    </row>
    <row r="10" spans="1:14" ht="15.75" x14ac:dyDescent="0.25">
      <c r="A10" s="34"/>
      <c r="B10" s="98" t="s">
        <v>12</v>
      </c>
      <c r="C10" s="98"/>
      <c r="D10" s="98"/>
      <c r="E10" s="98"/>
      <c r="F10" s="98"/>
      <c r="G10" s="34"/>
      <c r="H10" s="34"/>
      <c r="I10" s="98" t="s">
        <v>7</v>
      </c>
      <c r="J10" s="98"/>
      <c r="K10" s="98"/>
      <c r="L10" s="34"/>
      <c r="M10" s="34"/>
      <c r="N10" s="33"/>
    </row>
    <row r="11" spans="1:14" ht="15.75" customHeight="1" x14ac:dyDescent="0.25">
      <c r="A11" s="33"/>
      <c r="B11" s="33"/>
      <c r="C11" s="33"/>
      <c r="D11" s="33"/>
      <c r="E11" s="33"/>
      <c r="F11" s="33"/>
      <c r="G11" s="33"/>
      <c r="H11" s="35"/>
      <c r="I11" s="36"/>
      <c r="J11" s="36"/>
      <c r="K11" s="36"/>
      <c r="L11" s="36"/>
      <c r="M11" s="36"/>
      <c r="N11" s="33"/>
    </row>
    <row r="12" spans="1:14" ht="35.25" customHeight="1" x14ac:dyDescent="0.25">
      <c r="A12" s="33"/>
      <c r="B12" s="99" t="s">
        <v>129</v>
      </c>
      <c r="C12" s="99"/>
      <c r="D12" s="99"/>
      <c r="E12" s="99"/>
      <c r="F12" s="99"/>
      <c r="G12" s="37"/>
      <c r="H12" s="37"/>
      <c r="I12" s="100" t="s">
        <v>130</v>
      </c>
      <c r="J12" s="100"/>
      <c r="K12" s="100"/>
      <c r="L12" s="36"/>
      <c r="M12" s="36"/>
      <c r="N12" s="33"/>
    </row>
    <row r="13" spans="1:14" x14ac:dyDescent="0.25">
      <c r="A13" s="38"/>
      <c r="B13" s="86" t="s">
        <v>131</v>
      </c>
      <c r="C13" s="86"/>
      <c r="D13" s="86"/>
      <c r="E13" s="86"/>
      <c r="F13" s="86"/>
      <c r="G13" s="39"/>
      <c r="H13" s="39"/>
      <c r="I13" s="92" t="s">
        <v>9</v>
      </c>
      <c r="J13" s="92"/>
      <c r="K13" s="92"/>
      <c r="L13" s="40"/>
      <c r="M13" s="40"/>
      <c r="N13" s="38"/>
    </row>
    <row r="14" spans="1:14" x14ac:dyDescent="0.25">
      <c r="A14" s="38"/>
      <c r="B14" s="89" t="s">
        <v>132</v>
      </c>
      <c r="C14" s="89"/>
      <c r="D14" s="89"/>
      <c r="E14" s="89"/>
      <c r="F14" s="89"/>
      <c r="G14" s="41"/>
      <c r="H14" s="41"/>
      <c r="I14" s="89" t="s">
        <v>10</v>
      </c>
      <c r="J14" s="89"/>
      <c r="K14" s="89"/>
      <c r="L14" s="40"/>
      <c r="M14" s="40"/>
      <c r="N14" s="38"/>
    </row>
    <row r="15" spans="1:14" ht="16.5" customHeight="1" x14ac:dyDescent="0.25">
      <c r="A15" s="38"/>
      <c r="B15" s="89" t="s">
        <v>133</v>
      </c>
      <c r="C15" s="89"/>
      <c r="D15" s="89"/>
      <c r="E15" s="89"/>
      <c r="F15" s="89"/>
      <c r="G15" s="41"/>
      <c r="H15" s="41"/>
      <c r="I15" s="89" t="s">
        <v>11</v>
      </c>
      <c r="J15" s="89"/>
      <c r="K15" s="89"/>
      <c r="L15" s="40"/>
      <c r="M15" s="40"/>
      <c r="N15" s="38"/>
    </row>
    <row r="16" spans="1:14" x14ac:dyDescent="0.25">
      <c r="A16" s="33"/>
      <c r="B16" s="87" t="s">
        <v>11</v>
      </c>
      <c r="C16" s="87"/>
      <c r="D16" s="87"/>
      <c r="E16" s="87"/>
      <c r="F16" s="87"/>
      <c r="G16" s="33"/>
      <c r="H16" s="42"/>
      <c r="I16" s="33"/>
      <c r="J16" s="33"/>
      <c r="K16" s="33"/>
      <c r="L16" s="33"/>
      <c r="M16" s="33"/>
      <c r="N16" s="33"/>
    </row>
    <row r="17" spans="1:14" ht="9" customHeight="1" x14ac:dyDescent="0.25">
      <c r="A17" s="33"/>
      <c r="B17" s="43"/>
      <c r="C17" s="43"/>
      <c r="D17" s="43"/>
      <c r="E17" s="43"/>
      <c r="F17" s="43"/>
      <c r="G17" s="33"/>
      <c r="H17" s="42"/>
      <c r="I17" s="33"/>
      <c r="J17" s="33"/>
      <c r="K17" s="33"/>
      <c r="L17" s="33"/>
      <c r="M17" s="33"/>
      <c r="N17" s="33"/>
    </row>
    <row r="18" spans="1:14" x14ac:dyDescent="0.25">
      <c r="A18" s="33"/>
      <c r="B18" s="44"/>
      <c r="C18" s="42"/>
      <c r="D18" s="88" t="s">
        <v>139</v>
      </c>
      <c r="E18" s="88"/>
      <c r="F18" s="88"/>
      <c r="G18" s="33"/>
      <c r="H18" s="42"/>
      <c r="I18" s="44"/>
      <c r="J18" s="42"/>
      <c r="K18" s="45" t="s">
        <v>134</v>
      </c>
      <c r="L18" s="33"/>
      <c r="M18" s="33"/>
      <c r="N18" s="33"/>
    </row>
    <row r="19" spans="1:14" ht="16.5" customHeight="1" x14ac:dyDescent="0.25">
      <c r="A19" s="38"/>
      <c r="B19" s="46" t="s">
        <v>135</v>
      </c>
      <c r="C19" s="47"/>
      <c r="D19" s="89" t="s">
        <v>136</v>
      </c>
      <c r="E19" s="89"/>
      <c r="F19" s="89"/>
      <c r="G19" s="38"/>
      <c r="H19" s="48"/>
      <c r="I19" s="46" t="s">
        <v>135</v>
      </c>
      <c r="J19" s="47"/>
      <c r="K19" s="40" t="s">
        <v>136</v>
      </c>
      <c r="L19" s="38"/>
      <c r="M19" s="38"/>
      <c r="N19" s="38"/>
    </row>
    <row r="20" spans="1:14" x14ac:dyDescent="0.25">
      <c r="A20" s="33"/>
      <c r="B20" s="33"/>
      <c r="C20" s="33"/>
      <c r="D20" s="33"/>
      <c r="E20" s="33"/>
      <c r="F20" s="33"/>
      <c r="G20" s="33"/>
      <c r="H20" s="35"/>
      <c r="I20" s="33"/>
      <c r="J20" s="33"/>
      <c r="K20" s="33"/>
      <c r="L20" s="33"/>
      <c r="M20" s="33"/>
      <c r="N20" s="33"/>
    </row>
    <row r="21" spans="1:14" x14ac:dyDescent="0.25">
      <c r="A21" s="49"/>
      <c r="B21" s="90" t="s">
        <v>138</v>
      </c>
      <c r="C21" s="90"/>
      <c r="D21" s="90"/>
      <c r="E21" s="90"/>
      <c r="F21" s="90"/>
      <c r="G21" s="50"/>
      <c r="H21" s="50"/>
      <c r="I21" s="91" t="s">
        <v>140</v>
      </c>
      <c r="J21" s="91"/>
      <c r="K21" s="90"/>
      <c r="L21" s="49"/>
      <c r="M21" s="49"/>
      <c r="N21" s="49"/>
    </row>
    <row r="22" spans="1:14" ht="26.25" customHeight="1" x14ac:dyDescent="0.25">
      <c r="A22" s="33"/>
      <c r="B22" s="33"/>
      <c r="C22" s="33"/>
      <c r="D22" s="33"/>
      <c r="E22" s="33"/>
      <c r="F22" s="33"/>
      <c r="G22" s="33"/>
      <c r="H22" s="35"/>
      <c r="I22" s="33"/>
      <c r="J22" s="33"/>
      <c r="K22" s="33"/>
      <c r="L22" s="33"/>
      <c r="M22" s="33"/>
      <c r="N22" s="33"/>
    </row>
    <row r="23" spans="1:14" x14ac:dyDescent="0.25">
      <c r="A23" s="33"/>
      <c r="B23" s="33"/>
      <c r="C23" s="33"/>
      <c r="D23" s="33"/>
      <c r="E23" s="33"/>
      <c r="F23" s="33"/>
      <c r="G23" s="97"/>
      <c r="H23" s="97"/>
      <c r="I23" s="97"/>
      <c r="J23" s="51"/>
      <c r="K23" s="33"/>
      <c r="L23" s="33"/>
      <c r="M23" s="33"/>
      <c r="N23" s="33"/>
    </row>
    <row r="24" spans="1:14" x14ac:dyDescent="0.25">
      <c r="A24" s="33"/>
      <c r="B24" s="33"/>
      <c r="C24" s="33"/>
      <c r="D24" s="33"/>
      <c r="E24" s="33"/>
      <c r="F24" s="33"/>
      <c r="G24" s="33"/>
      <c r="H24" s="35"/>
      <c r="I24" s="33"/>
      <c r="J24" s="33"/>
      <c r="K24" s="33"/>
      <c r="L24" s="33"/>
      <c r="M24" s="33"/>
      <c r="N24" s="33"/>
    </row>
    <row r="25" spans="1:14" x14ac:dyDescent="0.25">
      <c r="A25" s="33"/>
      <c r="B25" s="33"/>
      <c r="C25" s="33"/>
      <c r="D25" s="33"/>
      <c r="E25" s="33"/>
      <c r="F25" s="33"/>
      <c r="G25" s="33"/>
      <c r="H25" s="35"/>
      <c r="I25" s="33"/>
      <c r="J25" s="33"/>
      <c r="K25" s="33"/>
      <c r="L25" s="33"/>
      <c r="M25" s="33"/>
      <c r="N25" s="33"/>
    </row>
    <row r="26" spans="1:14" x14ac:dyDescent="0.25">
      <c r="A26" s="33"/>
      <c r="B26" s="33"/>
      <c r="C26" s="33"/>
      <c r="D26" s="33"/>
      <c r="E26" s="33"/>
      <c r="F26" s="33"/>
      <c r="G26" s="33"/>
      <c r="H26" s="33"/>
      <c r="I26" s="33"/>
      <c r="J26" s="33"/>
      <c r="K26" s="33"/>
      <c r="L26" s="33"/>
      <c r="M26" s="33"/>
      <c r="N26" s="33"/>
    </row>
    <row r="27" spans="1:14" ht="18.75" x14ac:dyDescent="0.3">
      <c r="A27" s="84" t="s">
        <v>8</v>
      </c>
      <c r="B27" s="84"/>
      <c r="C27" s="84"/>
      <c r="D27" s="84"/>
      <c r="E27" s="84"/>
      <c r="F27" s="84"/>
      <c r="G27" s="84"/>
      <c r="H27" s="84"/>
      <c r="I27" s="84"/>
      <c r="J27" s="84"/>
      <c r="K27" s="84"/>
      <c r="L27" s="84"/>
      <c r="M27" s="84"/>
      <c r="N27" s="84"/>
    </row>
    <row r="28" spans="1:14" ht="36.75" customHeight="1" x14ac:dyDescent="0.25">
      <c r="A28" s="85" t="s">
        <v>137</v>
      </c>
      <c r="B28" s="85"/>
      <c r="C28" s="85"/>
      <c r="D28" s="85"/>
      <c r="E28" s="85"/>
      <c r="F28" s="85"/>
      <c r="G28" s="85"/>
      <c r="H28" s="85"/>
      <c r="I28" s="85"/>
      <c r="J28" s="85"/>
      <c r="K28" s="85"/>
      <c r="L28" s="85"/>
      <c r="M28" s="85"/>
      <c r="N28" s="85"/>
    </row>
    <row r="29" spans="1:14" x14ac:dyDescent="0.25">
      <c r="A29" s="86"/>
      <c r="B29" s="86"/>
      <c r="C29" s="86"/>
      <c r="D29" s="86"/>
      <c r="E29" s="86"/>
      <c r="F29" s="86"/>
      <c r="G29" s="86"/>
      <c r="H29" s="86"/>
      <c r="I29" s="86"/>
      <c r="J29" s="86"/>
      <c r="K29" s="86"/>
      <c r="L29" s="86"/>
      <c r="M29" s="86"/>
      <c r="N29" s="86"/>
    </row>
    <row r="30" spans="1:14" ht="33" hidden="1" customHeight="1" x14ac:dyDescent="0.25">
      <c r="A30" s="1"/>
    </row>
    <row r="31" spans="1:14" ht="15.75" x14ac:dyDescent="0.25">
      <c r="A31" s="93" t="s">
        <v>141</v>
      </c>
      <c r="B31" s="93"/>
      <c r="C31" s="93"/>
      <c r="D31" s="93"/>
      <c r="E31" s="93"/>
      <c r="F31" s="93"/>
      <c r="G31" s="93"/>
      <c r="H31" s="93"/>
      <c r="I31" s="93"/>
      <c r="J31" s="93"/>
      <c r="K31" s="93"/>
      <c r="L31" s="93"/>
      <c r="M31" s="93"/>
      <c r="N31" s="93"/>
    </row>
    <row r="32" spans="1:14" ht="15.75" x14ac:dyDescent="0.25">
      <c r="A32" s="98" t="s">
        <v>142</v>
      </c>
      <c r="B32" s="98"/>
      <c r="C32" s="98"/>
      <c r="D32" s="98"/>
      <c r="E32" s="98"/>
      <c r="F32" s="98"/>
      <c r="G32" s="98"/>
      <c r="H32" s="98"/>
      <c r="I32" s="98"/>
      <c r="J32" s="98"/>
      <c r="K32" s="98"/>
      <c r="L32" s="98"/>
      <c r="M32" s="98"/>
      <c r="N32" s="98"/>
    </row>
    <row r="33" spans="1:13" x14ac:dyDescent="0.25">
      <c r="G33" s="95"/>
      <c r="H33" s="95"/>
      <c r="I33" s="95"/>
    </row>
    <row r="35" spans="1:13" ht="19.5" customHeight="1" x14ac:dyDescent="0.25">
      <c r="A35" s="93"/>
      <c r="B35" s="93"/>
      <c r="C35" s="93"/>
      <c r="D35" s="93"/>
      <c r="E35" s="93"/>
      <c r="F35" s="93"/>
      <c r="G35" s="93"/>
      <c r="H35" s="93"/>
      <c r="I35" s="93"/>
      <c r="J35" s="93"/>
      <c r="K35" s="93"/>
      <c r="L35" s="93"/>
      <c r="M35" s="93"/>
    </row>
    <row r="36" spans="1:13" ht="25.5" customHeight="1" x14ac:dyDescent="0.25">
      <c r="A36" s="93"/>
      <c r="B36" s="93"/>
      <c r="C36" s="93"/>
      <c r="D36" s="93"/>
      <c r="E36" s="93"/>
      <c r="F36" s="93"/>
      <c r="G36" s="93"/>
      <c r="H36" s="93"/>
      <c r="I36" s="93"/>
      <c r="J36" s="93"/>
      <c r="K36" s="93"/>
      <c r="L36" s="93"/>
      <c r="M36" s="93"/>
    </row>
    <row r="37" spans="1:13" ht="15.75" x14ac:dyDescent="0.25">
      <c r="A37" s="93"/>
      <c r="B37" s="93"/>
      <c r="C37" s="93"/>
      <c r="D37" s="93"/>
      <c r="E37" s="93"/>
      <c r="F37" s="93"/>
      <c r="G37" s="93"/>
      <c r="H37" s="93"/>
      <c r="I37" s="93"/>
      <c r="J37" s="93"/>
      <c r="K37" s="93"/>
      <c r="L37" s="93"/>
      <c r="M37" s="93"/>
    </row>
    <row r="38" spans="1:13" ht="15.75" x14ac:dyDescent="0.25">
      <c r="A38" s="1"/>
    </row>
    <row r="39" spans="1:13" ht="15.75" x14ac:dyDescent="0.25">
      <c r="A39" s="93"/>
      <c r="B39" s="93"/>
      <c r="C39" s="93"/>
      <c r="D39" s="93"/>
      <c r="E39" s="93"/>
      <c r="F39" s="93"/>
      <c r="G39" s="93"/>
      <c r="H39" s="93"/>
      <c r="I39" s="93"/>
      <c r="J39" s="93"/>
      <c r="K39" s="93"/>
      <c r="L39" s="93"/>
      <c r="M39" s="93"/>
    </row>
    <row r="40" spans="1:13" ht="15.75" x14ac:dyDescent="0.25">
      <c r="A40" s="93"/>
      <c r="B40" s="94"/>
      <c r="C40" s="94"/>
      <c r="D40" s="94"/>
      <c r="E40" s="94"/>
      <c r="F40" s="94"/>
      <c r="G40" s="94"/>
      <c r="H40" s="94"/>
      <c r="I40" s="94"/>
      <c r="J40" s="94"/>
      <c r="K40" s="94"/>
      <c r="L40" s="94"/>
      <c r="M40" s="94"/>
    </row>
  </sheetData>
  <mergeCells count="34">
    <mergeCell ref="A31:N31"/>
    <mergeCell ref="A32:N32"/>
    <mergeCell ref="A36:M36"/>
    <mergeCell ref="A37:M37"/>
    <mergeCell ref="A39:M39"/>
    <mergeCell ref="A40:M40"/>
    <mergeCell ref="G33:I33"/>
    <mergeCell ref="A35:M35"/>
    <mergeCell ref="I1:N1"/>
    <mergeCell ref="I2:N2"/>
    <mergeCell ref="I3:N3"/>
    <mergeCell ref="I4:N4"/>
    <mergeCell ref="G23:I23"/>
    <mergeCell ref="I5:N5"/>
    <mergeCell ref="I6:N6"/>
    <mergeCell ref="I7:N7"/>
    <mergeCell ref="B10:F10"/>
    <mergeCell ref="I10:K10"/>
    <mergeCell ref="B12:F12"/>
    <mergeCell ref="I12:K12"/>
    <mergeCell ref="B13:F13"/>
    <mergeCell ref="I13:K13"/>
    <mergeCell ref="B14:F14"/>
    <mergeCell ref="I14:K14"/>
    <mergeCell ref="B15:F15"/>
    <mergeCell ref="I15:K15"/>
    <mergeCell ref="A27:N27"/>
    <mergeCell ref="A28:N28"/>
    <mergeCell ref="A29:N29"/>
    <mergeCell ref="B16:F16"/>
    <mergeCell ref="D18:F18"/>
    <mergeCell ref="D19:F19"/>
    <mergeCell ref="B21:F21"/>
    <mergeCell ref="I21:K21"/>
  </mergeCells>
  <printOptions horizontalCentered="1"/>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view="pageBreakPreview" topLeftCell="A8" zoomScale="90" zoomScaleNormal="100" zoomScaleSheetLayoutView="90" workbookViewId="0">
      <selection activeCell="E14" sqref="E14"/>
    </sheetView>
  </sheetViews>
  <sheetFormatPr defaultRowHeight="15" x14ac:dyDescent="0.25"/>
  <cols>
    <col min="1" max="1" width="23.28515625" customWidth="1"/>
    <col min="2" max="2" width="33.5703125" customWidth="1"/>
    <col min="3" max="3" width="36.42578125" customWidth="1"/>
    <col min="4" max="4" width="29.42578125" customWidth="1"/>
    <col min="5" max="5" width="36.7109375" customWidth="1"/>
    <col min="6" max="6" width="26.140625" customWidth="1"/>
    <col min="7" max="7" width="20.42578125" customWidth="1"/>
  </cols>
  <sheetData>
    <row r="2" spans="1:7" ht="15.75" x14ac:dyDescent="0.25">
      <c r="A2" s="1"/>
    </row>
    <row r="3" spans="1:7" ht="15.75" x14ac:dyDescent="0.25">
      <c r="A3" s="93" t="s">
        <v>13</v>
      </c>
      <c r="B3" s="93"/>
      <c r="C3" s="93"/>
      <c r="D3" s="93"/>
      <c r="E3" s="93"/>
      <c r="F3" s="93"/>
      <c r="G3" s="93"/>
    </row>
    <row r="4" spans="1:7" ht="15.75" x14ac:dyDescent="0.25">
      <c r="A4" s="93" t="s">
        <v>14</v>
      </c>
      <c r="B4" s="93"/>
      <c r="C4" s="93"/>
      <c r="D4" s="93"/>
      <c r="E4" s="93"/>
      <c r="F4" s="93"/>
      <c r="G4" s="93"/>
    </row>
    <row r="5" spans="1:7" ht="16.5" thickBot="1" x14ac:dyDescent="0.3">
      <c r="A5" s="1"/>
    </row>
    <row r="6" spans="1:7" ht="213" customHeight="1" thickBot="1" x14ac:dyDescent="0.3">
      <c r="A6" s="2" t="s">
        <v>21</v>
      </c>
      <c r="B6" s="3" t="s">
        <v>16</v>
      </c>
      <c r="C6" s="3" t="s">
        <v>17</v>
      </c>
      <c r="D6" s="3" t="s">
        <v>88</v>
      </c>
      <c r="E6" s="3" t="s">
        <v>18</v>
      </c>
      <c r="F6" s="3" t="s">
        <v>20</v>
      </c>
      <c r="G6" s="3" t="s">
        <v>19</v>
      </c>
    </row>
    <row r="7" spans="1:7" ht="19.5" customHeight="1" thickBot="1" x14ac:dyDescent="0.3">
      <c r="A7" s="4">
        <v>1</v>
      </c>
      <c r="B7" s="5">
        <v>2</v>
      </c>
      <c r="C7" s="5">
        <v>3</v>
      </c>
      <c r="D7" s="5">
        <v>4</v>
      </c>
      <c r="E7" s="5">
        <v>5</v>
      </c>
      <c r="F7" s="5">
        <v>6</v>
      </c>
      <c r="G7" s="5">
        <v>7</v>
      </c>
    </row>
    <row r="8" spans="1:7" ht="116.25" customHeight="1" thickBot="1" x14ac:dyDescent="0.3">
      <c r="A8" s="9" t="s">
        <v>64</v>
      </c>
      <c r="B8" s="18">
        <v>11508400</v>
      </c>
      <c r="C8" s="17">
        <v>0</v>
      </c>
      <c r="D8" s="17">
        <v>8140000</v>
      </c>
      <c r="E8" s="17">
        <v>14181927.359999999</v>
      </c>
      <c r="F8" s="58">
        <f>E8/(B8+C8+D8)</f>
        <v>0.72178535453268455</v>
      </c>
      <c r="G8" s="8"/>
    </row>
    <row r="9" spans="1:7" ht="115.5" customHeight="1" thickBot="1" x14ac:dyDescent="0.3">
      <c r="A9" s="10" t="s">
        <v>65</v>
      </c>
      <c r="B9" s="18">
        <v>8733639.3200000003</v>
      </c>
      <c r="C9" s="17">
        <v>0</v>
      </c>
      <c r="D9" s="17">
        <v>2495160.6800000002</v>
      </c>
      <c r="E9" s="17">
        <v>6790957.0700000003</v>
      </c>
      <c r="F9" s="58">
        <f>E9/(B9+C9+D9)</f>
        <v>0.60478030332715871</v>
      </c>
      <c r="G9" s="11"/>
    </row>
    <row r="10" spans="1:7" ht="102" customHeight="1" thickBot="1" x14ac:dyDescent="0.3">
      <c r="A10" s="9" t="s">
        <v>86</v>
      </c>
      <c r="B10" s="18">
        <v>10878750</v>
      </c>
      <c r="C10" s="17">
        <v>0</v>
      </c>
      <c r="D10" s="17">
        <v>0</v>
      </c>
      <c r="E10" s="17">
        <v>8330115.3499999996</v>
      </c>
      <c r="F10" s="58">
        <f t="shared" ref="F10:F14" si="0">E10/(B10+C10+D10)</f>
        <v>0.76572357577846717</v>
      </c>
      <c r="G10" s="8"/>
    </row>
    <row r="11" spans="1:7" ht="114.75" customHeight="1" thickBot="1" x14ac:dyDescent="0.3">
      <c r="A11" s="14" t="s">
        <v>87</v>
      </c>
      <c r="B11" s="19">
        <v>959700</v>
      </c>
      <c r="C11" s="20">
        <v>0</v>
      </c>
      <c r="D11" s="20">
        <v>0</v>
      </c>
      <c r="E11" s="20">
        <v>959700</v>
      </c>
      <c r="F11" s="58">
        <f t="shared" si="0"/>
        <v>1</v>
      </c>
      <c r="G11" s="15"/>
    </row>
    <row r="12" spans="1:7" ht="93" customHeight="1" thickBot="1" x14ac:dyDescent="0.3">
      <c r="A12" s="16" t="s">
        <v>66</v>
      </c>
      <c r="B12" s="21">
        <v>1193911.75</v>
      </c>
      <c r="C12" s="22">
        <v>0</v>
      </c>
      <c r="D12" s="22">
        <v>0</v>
      </c>
      <c r="E12" s="22">
        <v>1157727.6499999999</v>
      </c>
      <c r="F12" s="58">
        <f t="shared" si="0"/>
        <v>0.96969281858562817</v>
      </c>
      <c r="G12" s="16"/>
    </row>
    <row r="13" spans="1:7" ht="113.25" customHeight="1" thickBot="1" x14ac:dyDescent="0.3">
      <c r="A13" s="24" t="s">
        <v>127</v>
      </c>
      <c r="B13" s="25">
        <v>0</v>
      </c>
      <c r="C13" s="25">
        <v>0</v>
      </c>
      <c r="D13" s="25">
        <v>0</v>
      </c>
      <c r="E13" s="25">
        <v>0</v>
      </c>
      <c r="F13" s="58" t="e">
        <f t="shared" si="0"/>
        <v>#DIV/0!</v>
      </c>
      <c r="G13" s="26"/>
    </row>
    <row r="14" spans="1:7" ht="19.5" thickBot="1" x14ac:dyDescent="0.3">
      <c r="A14" s="27"/>
      <c r="B14" s="23">
        <f>SUM(B8:B13)</f>
        <v>33274401.07</v>
      </c>
      <c r="C14" s="23">
        <v>0</v>
      </c>
      <c r="D14" s="23">
        <f>SUM(D8:D13)</f>
        <v>10635160.68</v>
      </c>
      <c r="E14" s="23">
        <f>SUM(E8:E13)</f>
        <v>31420427.43</v>
      </c>
      <c r="F14" s="58">
        <f t="shared" si="0"/>
        <v>0.71557141947562253</v>
      </c>
      <c r="G14" s="27"/>
    </row>
  </sheetData>
  <mergeCells count="2">
    <mergeCell ref="A3:G3"/>
    <mergeCell ref="A4:G4"/>
  </mergeCells>
  <pageMargins left="0.11811023622047245" right="0.11811023622047245" top="0.35433070866141736" bottom="0.35433070866141736"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8"/>
  <sheetViews>
    <sheetView view="pageBreakPreview" topLeftCell="A7" zoomScale="70" zoomScaleNormal="77" zoomScaleSheetLayoutView="70" workbookViewId="0">
      <selection activeCell="I9" sqref="I9"/>
    </sheetView>
  </sheetViews>
  <sheetFormatPr defaultRowHeight="15" x14ac:dyDescent="0.25"/>
  <cols>
    <col min="1" max="1" width="7.42578125" style="59" customWidth="1"/>
    <col min="2" max="2" width="29.85546875" style="59" customWidth="1"/>
    <col min="3" max="3" width="24.28515625" style="61" customWidth="1"/>
    <col min="4" max="4" width="22.28515625" style="59" customWidth="1"/>
    <col min="5" max="5" width="18.5703125" style="59" customWidth="1"/>
    <col min="6" max="6" width="21.85546875" style="59" customWidth="1"/>
    <col min="7" max="7" width="20.140625" style="59" customWidth="1"/>
    <col min="8" max="8" width="19.85546875" style="59" customWidth="1"/>
    <col min="9" max="9" width="21.7109375" style="59" customWidth="1"/>
    <col min="10" max="10" width="23.28515625" style="59" customWidth="1"/>
    <col min="11" max="11" width="19.140625" style="59" customWidth="1"/>
    <col min="12" max="12" width="19.7109375" style="59" customWidth="1"/>
    <col min="13" max="16384" width="9.140625" style="59"/>
  </cols>
  <sheetData>
    <row r="2" spans="1:15" ht="15.75" x14ac:dyDescent="0.25">
      <c r="A2" s="101" t="s">
        <v>22</v>
      </c>
      <c r="B2" s="101"/>
      <c r="C2" s="101"/>
      <c r="D2" s="101"/>
      <c r="E2" s="101"/>
      <c r="F2" s="101"/>
      <c r="G2" s="101"/>
      <c r="H2" s="101"/>
      <c r="I2" s="101"/>
      <c r="J2" s="101"/>
      <c r="K2" s="101"/>
      <c r="L2" s="101"/>
    </row>
    <row r="3" spans="1:15" ht="15.75" x14ac:dyDescent="0.25">
      <c r="A3" s="101" t="s">
        <v>23</v>
      </c>
      <c r="B3" s="101"/>
      <c r="C3" s="101"/>
      <c r="D3" s="101"/>
      <c r="E3" s="101"/>
      <c r="F3" s="101"/>
      <c r="G3" s="101"/>
      <c r="H3" s="101"/>
      <c r="I3" s="101"/>
      <c r="J3" s="101"/>
      <c r="K3" s="101"/>
      <c r="L3" s="101"/>
    </row>
    <row r="4" spans="1:15" ht="16.5" thickBot="1" x14ac:dyDescent="0.3">
      <c r="A4" s="60"/>
    </row>
    <row r="5" spans="1:15" ht="163.5" customHeight="1" x14ac:dyDescent="0.25">
      <c r="A5" s="62" t="s">
        <v>15</v>
      </c>
      <c r="B5" s="62" t="s">
        <v>24</v>
      </c>
      <c r="C5" s="62" t="s">
        <v>25</v>
      </c>
      <c r="D5" s="62" t="s">
        <v>26</v>
      </c>
      <c r="E5" s="62" t="s">
        <v>27</v>
      </c>
      <c r="F5" s="62" t="s">
        <v>28</v>
      </c>
      <c r="G5" s="62" t="s">
        <v>29</v>
      </c>
      <c r="H5" s="62" t="s">
        <v>33</v>
      </c>
      <c r="I5" s="62" t="s">
        <v>34</v>
      </c>
      <c r="J5" s="63" t="s">
        <v>30</v>
      </c>
      <c r="K5" s="62" t="s">
        <v>31</v>
      </c>
      <c r="L5" s="62" t="s">
        <v>32</v>
      </c>
    </row>
    <row r="6" spans="1:15" ht="15.75" x14ac:dyDescent="0.25">
      <c r="A6" s="64">
        <v>1</v>
      </c>
      <c r="B6" s="64">
        <v>2</v>
      </c>
      <c r="C6" s="64">
        <v>3</v>
      </c>
      <c r="D6" s="64">
        <v>4</v>
      </c>
      <c r="E6" s="65">
        <v>5</v>
      </c>
      <c r="F6" s="65">
        <v>6</v>
      </c>
      <c r="G6" s="65">
        <v>7</v>
      </c>
      <c r="H6" s="65">
        <v>8</v>
      </c>
      <c r="I6" s="65">
        <v>9</v>
      </c>
      <c r="J6" s="65">
        <v>10</v>
      </c>
      <c r="K6" s="65">
        <v>11</v>
      </c>
      <c r="L6" s="65">
        <v>12</v>
      </c>
    </row>
    <row r="7" spans="1:15" ht="167.25" customHeight="1" x14ac:dyDescent="0.25">
      <c r="A7" s="66">
        <v>1</v>
      </c>
      <c r="B7" s="67" t="s">
        <v>94</v>
      </c>
      <c r="C7" s="68" t="s">
        <v>89</v>
      </c>
      <c r="D7" s="66" t="s">
        <v>50</v>
      </c>
      <c r="E7" s="69" t="s">
        <v>51</v>
      </c>
      <c r="F7" s="69">
        <v>3500</v>
      </c>
      <c r="G7" s="81">
        <v>1117</v>
      </c>
      <c r="H7" s="52">
        <f>G7/F7</f>
        <v>0.31914285714285712</v>
      </c>
      <c r="I7" s="57">
        <v>436695</v>
      </c>
      <c r="J7" s="52">
        <f>SUM(I7/$I23)</f>
        <v>1.5916087356549518E-2</v>
      </c>
      <c r="K7" s="102">
        <f>H7*J7+H8*J8+H10*J10+H11*J11+H12*J12+H13*J13+H14*J14+H15*J15+H16*J16+H17*J17+H18*J18+H19*J19+H20*J20+H21*J21+H22*J22</f>
        <v>0.77188456289395191</v>
      </c>
      <c r="L7" s="69"/>
      <c r="O7" s="70"/>
    </row>
    <row r="8" spans="1:15" ht="167.25" customHeight="1" x14ac:dyDescent="0.25">
      <c r="A8" s="66">
        <v>2</v>
      </c>
      <c r="B8" s="71" t="s">
        <v>94</v>
      </c>
      <c r="C8" s="68" t="s">
        <v>89</v>
      </c>
      <c r="D8" s="66" t="s">
        <v>52</v>
      </c>
      <c r="E8" s="69" t="s">
        <v>51</v>
      </c>
      <c r="F8" s="69">
        <v>2300</v>
      </c>
      <c r="G8" s="81">
        <v>547</v>
      </c>
      <c r="H8" s="52">
        <f t="shared" ref="H8:H22" si="0">G8/F8</f>
        <v>0.23782608695652174</v>
      </c>
      <c r="I8" s="57">
        <v>384767</v>
      </c>
      <c r="J8" s="52">
        <f>SUM(I8/$I23)</f>
        <v>1.4023483630262514E-2</v>
      </c>
      <c r="K8" s="102"/>
      <c r="L8" s="69"/>
    </row>
    <row r="9" spans="1:15" ht="182.25" customHeight="1" x14ac:dyDescent="0.25">
      <c r="A9" s="66">
        <v>3</v>
      </c>
      <c r="B9" s="71" t="s">
        <v>95</v>
      </c>
      <c r="C9" s="68" t="s">
        <v>90</v>
      </c>
      <c r="D9" s="66" t="s">
        <v>50</v>
      </c>
      <c r="E9" s="69" t="s">
        <v>51</v>
      </c>
      <c r="F9" s="69">
        <v>0</v>
      </c>
      <c r="G9" s="81">
        <v>0</v>
      </c>
      <c r="H9" s="52" t="e">
        <f t="shared" si="0"/>
        <v>#DIV/0!</v>
      </c>
      <c r="I9" s="57">
        <v>0</v>
      </c>
      <c r="J9" s="52">
        <f>SUM(I9/$I23)</f>
        <v>0</v>
      </c>
      <c r="K9" s="102"/>
      <c r="L9" s="69"/>
    </row>
    <row r="10" spans="1:15" ht="168" customHeight="1" x14ac:dyDescent="0.25">
      <c r="A10" s="72" t="s">
        <v>62</v>
      </c>
      <c r="B10" s="72" t="s">
        <v>96</v>
      </c>
      <c r="C10" s="73" t="s">
        <v>49</v>
      </c>
      <c r="D10" s="74" t="s">
        <v>50</v>
      </c>
      <c r="E10" s="74" t="s">
        <v>51</v>
      </c>
      <c r="F10" s="74">
        <v>6000</v>
      </c>
      <c r="G10" s="82">
        <v>7162</v>
      </c>
      <c r="H10" s="52">
        <f t="shared" si="0"/>
        <v>1.1936666666666667</v>
      </c>
      <c r="I10" s="55">
        <v>1119840</v>
      </c>
      <c r="J10" s="52">
        <f>SUM(I10/$I23)</f>
        <v>4.0814461501410396E-2</v>
      </c>
      <c r="K10" s="102"/>
      <c r="L10" s="69"/>
      <c r="M10" s="70"/>
    </row>
    <row r="11" spans="1:15" ht="185.25" customHeight="1" x14ac:dyDescent="0.25">
      <c r="A11" s="72" t="s">
        <v>63</v>
      </c>
      <c r="B11" s="72" t="s">
        <v>96</v>
      </c>
      <c r="C11" s="73" t="s">
        <v>49</v>
      </c>
      <c r="D11" s="74" t="s">
        <v>52</v>
      </c>
      <c r="E11" s="74" t="s">
        <v>51</v>
      </c>
      <c r="F11" s="74">
        <v>2000</v>
      </c>
      <c r="G11" s="82">
        <v>1224</v>
      </c>
      <c r="H11" s="52">
        <f t="shared" si="0"/>
        <v>0.61199999999999999</v>
      </c>
      <c r="I11" s="55">
        <v>611500</v>
      </c>
      <c r="J11" s="52">
        <f>SUM(I11/$I23)</f>
        <v>2.228715102881881E-2</v>
      </c>
      <c r="K11" s="102"/>
      <c r="L11" s="69"/>
    </row>
    <row r="12" spans="1:15" ht="167.25" customHeight="1" x14ac:dyDescent="0.25">
      <c r="A12" s="72" t="s">
        <v>81</v>
      </c>
      <c r="B12" s="72" t="s">
        <v>97</v>
      </c>
      <c r="C12" s="73" t="s">
        <v>53</v>
      </c>
      <c r="D12" s="74" t="s">
        <v>50</v>
      </c>
      <c r="E12" s="74" t="s">
        <v>51</v>
      </c>
      <c r="F12" s="74">
        <v>8000</v>
      </c>
      <c r="G12" s="82">
        <v>1927</v>
      </c>
      <c r="H12" s="52">
        <f t="shared" si="0"/>
        <v>0.24087500000000001</v>
      </c>
      <c r="I12" s="55">
        <v>1835680</v>
      </c>
      <c r="J12" s="52">
        <f>SUM(I12/$I23)</f>
        <v>6.6904460180837469E-2</v>
      </c>
      <c r="K12" s="102"/>
      <c r="L12" s="69"/>
    </row>
    <row r="13" spans="1:15" ht="168" customHeight="1" x14ac:dyDescent="0.25">
      <c r="A13" s="72" t="s">
        <v>82</v>
      </c>
      <c r="B13" s="72" t="s">
        <v>97</v>
      </c>
      <c r="C13" s="73" t="s">
        <v>53</v>
      </c>
      <c r="D13" s="74" t="s">
        <v>52</v>
      </c>
      <c r="E13" s="74" t="s">
        <v>51</v>
      </c>
      <c r="F13" s="75">
        <v>3100</v>
      </c>
      <c r="G13" s="83">
        <v>2224</v>
      </c>
      <c r="H13" s="52">
        <f t="shared" si="0"/>
        <v>0.71741935483870967</v>
      </c>
      <c r="I13" s="56">
        <v>955078.99999999988</v>
      </c>
      <c r="J13" s="52">
        <f>SUM(I13/$I23)</f>
        <v>3.4809468385042092E-2</v>
      </c>
      <c r="K13" s="102"/>
      <c r="L13" s="69"/>
    </row>
    <row r="14" spans="1:15" ht="171.75" customHeight="1" x14ac:dyDescent="0.25">
      <c r="A14" s="72" t="s">
        <v>83</v>
      </c>
      <c r="B14" s="72" t="s">
        <v>98</v>
      </c>
      <c r="C14" s="73" t="s">
        <v>54</v>
      </c>
      <c r="D14" s="74" t="s">
        <v>50</v>
      </c>
      <c r="E14" s="74" t="s">
        <v>51</v>
      </c>
      <c r="F14" s="74">
        <v>800</v>
      </c>
      <c r="G14" s="82">
        <v>507</v>
      </c>
      <c r="H14" s="52">
        <f t="shared" si="0"/>
        <v>0.63375000000000004</v>
      </c>
      <c r="I14" s="55">
        <v>150024</v>
      </c>
      <c r="J14" s="52">
        <f>SUM(I14/$I23)</f>
        <v>5.467878243577291E-3</v>
      </c>
      <c r="K14" s="102"/>
      <c r="L14" s="69"/>
    </row>
    <row r="15" spans="1:15" ht="166.5" customHeight="1" x14ac:dyDescent="0.25">
      <c r="A15" s="72" t="s">
        <v>84</v>
      </c>
      <c r="B15" s="72" t="s">
        <v>98</v>
      </c>
      <c r="C15" s="73" t="s">
        <v>54</v>
      </c>
      <c r="D15" s="74" t="s">
        <v>52</v>
      </c>
      <c r="E15" s="74" t="s">
        <v>51</v>
      </c>
      <c r="F15" s="74">
        <v>600</v>
      </c>
      <c r="G15" s="82">
        <v>116</v>
      </c>
      <c r="H15" s="52">
        <f t="shared" si="0"/>
        <v>0.19333333333333333</v>
      </c>
      <c r="I15" s="55">
        <v>181308</v>
      </c>
      <c r="J15" s="52">
        <f>SUM(I15/$I23)</f>
        <v>6.6080764983370089E-3</v>
      </c>
      <c r="K15" s="102"/>
      <c r="L15" s="69"/>
    </row>
    <row r="16" spans="1:15" ht="96" customHeight="1" x14ac:dyDescent="0.25">
      <c r="A16" s="72" t="s">
        <v>85</v>
      </c>
      <c r="B16" s="72" t="s">
        <v>99</v>
      </c>
      <c r="C16" s="73" t="s">
        <v>76</v>
      </c>
      <c r="D16" s="74" t="s">
        <v>77</v>
      </c>
      <c r="E16" s="74" t="s">
        <v>59</v>
      </c>
      <c r="F16" s="74">
        <v>3200</v>
      </c>
      <c r="G16" s="82">
        <v>2364</v>
      </c>
      <c r="H16" s="52">
        <f t="shared" si="0"/>
        <v>0.73875000000000002</v>
      </c>
      <c r="I16" s="55">
        <v>1200800</v>
      </c>
      <c r="J16" s="52">
        <f>SUM(I16/$I23)</f>
        <v>4.3765185536231606E-2</v>
      </c>
      <c r="K16" s="102"/>
      <c r="L16" s="69"/>
    </row>
    <row r="17" spans="1:12" ht="78.75" customHeight="1" x14ac:dyDescent="0.25">
      <c r="A17" s="72" t="s">
        <v>91</v>
      </c>
      <c r="B17" s="72" t="s">
        <v>100</v>
      </c>
      <c r="C17" s="73" t="s">
        <v>67</v>
      </c>
      <c r="D17" s="74" t="s">
        <v>68</v>
      </c>
      <c r="E17" s="74" t="s">
        <v>69</v>
      </c>
      <c r="F17" s="74">
        <v>1685</v>
      </c>
      <c r="G17" s="82">
        <v>1789</v>
      </c>
      <c r="H17" s="52">
        <f t="shared" si="0"/>
        <v>1.0617210682492582</v>
      </c>
      <c r="I17" s="55">
        <v>1189980.7</v>
      </c>
      <c r="J17" s="52">
        <f>SUM(I17/$I23)</f>
        <v>4.3370857861454663E-2</v>
      </c>
      <c r="K17" s="102"/>
      <c r="L17" s="69"/>
    </row>
    <row r="18" spans="1:12" ht="166.5" customHeight="1" x14ac:dyDescent="0.25">
      <c r="A18" s="72" t="s">
        <v>92</v>
      </c>
      <c r="B18" s="72" t="s">
        <v>101</v>
      </c>
      <c r="C18" s="73" t="s">
        <v>78</v>
      </c>
      <c r="D18" s="74" t="s">
        <v>79</v>
      </c>
      <c r="E18" s="74" t="s">
        <v>59</v>
      </c>
      <c r="F18" s="74">
        <v>78</v>
      </c>
      <c r="G18" s="82">
        <v>189</v>
      </c>
      <c r="H18" s="52">
        <f t="shared" si="0"/>
        <v>2.4230769230769229</v>
      </c>
      <c r="I18" s="55">
        <v>220628.46000000002</v>
      </c>
      <c r="J18" s="52">
        <f>SUM(I18/$I23)</f>
        <v>8.0411771206471139E-3</v>
      </c>
      <c r="K18" s="102"/>
      <c r="L18" s="69"/>
    </row>
    <row r="19" spans="1:12" ht="186" customHeight="1" x14ac:dyDescent="0.25">
      <c r="A19" s="72" t="s">
        <v>93</v>
      </c>
      <c r="B19" s="72" t="s">
        <v>102</v>
      </c>
      <c r="C19" s="73" t="s">
        <v>55</v>
      </c>
      <c r="D19" s="74" t="s">
        <v>56</v>
      </c>
      <c r="E19" s="74" t="s">
        <v>51</v>
      </c>
      <c r="F19" s="74">
        <v>595</v>
      </c>
      <c r="G19" s="82">
        <v>417</v>
      </c>
      <c r="H19" s="52">
        <f t="shared" si="0"/>
        <v>0.70084033613445373</v>
      </c>
      <c r="I19" s="55">
        <v>7912101.75</v>
      </c>
      <c r="J19" s="52">
        <f>SUM(I19/$I23)</f>
        <v>0.28836992094461422</v>
      </c>
      <c r="K19" s="102"/>
      <c r="L19" s="69"/>
    </row>
    <row r="20" spans="1:12" ht="52.5" customHeight="1" x14ac:dyDescent="0.25">
      <c r="A20" s="72" t="s">
        <v>106</v>
      </c>
      <c r="B20" s="72" t="s">
        <v>103</v>
      </c>
      <c r="C20" s="73" t="s">
        <v>70</v>
      </c>
      <c r="D20" s="74" t="s">
        <v>71</v>
      </c>
      <c r="E20" s="74" t="s">
        <v>72</v>
      </c>
      <c r="F20" s="74">
        <v>4995</v>
      </c>
      <c r="G20" s="82">
        <v>4098</v>
      </c>
      <c r="H20" s="52">
        <f t="shared" si="0"/>
        <v>0.8204204204204204</v>
      </c>
      <c r="I20" s="55">
        <v>9217972.8000000007</v>
      </c>
      <c r="J20" s="52">
        <f>SUM(I20/$I23)</f>
        <v>0.33596459848429078</v>
      </c>
      <c r="K20" s="102"/>
      <c r="L20" s="69"/>
    </row>
    <row r="21" spans="1:12" ht="28.5" customHeight="1" x14ac:dyDescent="0.25">
      <c r="A21" s="72" t="s">
        <v>107</v>
      </c>
      <c r="B21" s="72" t="s">
        <v>104</v>
      </c>
      <c r="C21" s="73" t="s">
        <v>57</v>
      </c>
      <c r="D21" s="74" t="s">
        <v>58</v>
      </c>
      <c r="E21" s="74" t="s">
        <v>59</v>
      </c>
      <c r="F21" s="74">
        <v>179</v>
      </c>
      <c r="G21" s="82">
        <v>188</v>
      </c>
      <c r="H21" s="52">
        <f t="shared" si="0"/>
        <v>1.0502793296089385</v>
      </c>
      <c r="I21" s="55">
        <v>1061256.99</v>
      </c>
      <c r="J21" s="52">
        <f>SUM(I21/$I23)</f>
        <v>3.8679304687685455E-2</v>
      </c>
      <c r="K21" s="102"/>
      <c r="L21" s="69"/>
    </row>
    <row r="22" spans="1:12" ht="107.25" customHeight="1" x14ac:dyDescent="0.25">
      <c r="A22" s="72" t="s">
        <v>108</v>
      </c>
      <c r="B22" s="72" t="s">
        <v>105</v>
      </c>
      <c r="C22" s="73" t="s">
        <v>73</v>
      </c>
      <c r="D22" s="74" t="s">
        <v>74</v>
      </c>
      <c r="E22" s="74" t="s">
        <v>75</v>
      </c>
      <c r="F22" s="74">
        <v>60</v>
      </c>
      <c r="G22" s="82">
        <v>67</v>
      </c>
      <c r="H22" s="52">
        <f t="shared" si="0"/>
        <v>1.1166666666666667</v>
      </c>
      <c r="I22" s="55">
        <v>959700</v>
      </c>
      <c r="J22" s="52">
        <f>SUM(I22/$I23)</f>
        <v>3.4977888540241066E-2</v>
      </c>
      <c r="K22" s="102"/>
      <c r="L22" s="69"/>
    </row>
    <row r="23" spans="1:12" ht="22.5" customHeight="1" x14ac:dyDescent="0.25">
      <c r="A23" s="76"/>
      <c r="B23" s="54"/>
      <c r="C23" s="77"/>
      <c r="D23" s="54"/>
      <c r="E23" s="54"/>
      <c r="F23" s="80">
        <f>SUM(F7:F22)</f>
        <v>37092</v>
      </c>
      <c r="G23" s="80">
        <f>SUM(G7:G22)</f>
        <v>23936</v>
      </c>
      <c r="H23" s="54"/>
      <c r="I23" s="53">
        <f>SUM(I7:I22)</f>
        <v>27437333.699999999</v>
      </c>
      <c r="J23" s="53">
        <f>SUM(J7:J22)</f>
        <v>0.99999999999999989</v>
      </c>
      <c r="K23" s="54"/>
      <c r="L23" s="54"/>
    </row>
    <row r="25" spans="1:12" x14ac:dyDescent="0.25">
      <c r="I25" s="78"/>
    </row>
    <row r="26" spans="1:12" x14ac:dyDescent="0.25">
      <c r="H26" s="78"/>
    </row>
    <row r="28" spans="1:12" x14ac:dyDescent="0.25">
      <c r="F28" s="79"/>
    </row>
  </sheetData>
  <mergeCells count="3">
    <mergeCell ref="A2:L2"/>
    <mergeCell ref="A3:L3"/>
    <mergeCell ref="K7:K22"/>
  </mergeCells>
  <pageMargins left="0.11811023622047245" right="0.11811023622047245" top="0.19685039370078741" bottom="0.19685039370078741" header="0.31496062992125984" footer="0.31496062992125984"/>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view="pageBreakPreview" zoomScale="60" zoomScaleNormal="100" workbookViewId="0">
      <selection activeCell="E21" sqref="E21"/>
    </sheetView>
  </sheetViews>
  <sheetFormatPr defaultRowHeight="15" x14ac:dyDescent="0.25"/>
  <cols>
    <col min="1" max="1" width="25.7109375" customWidth="1"/>
    <col min="2" max="2" width="26.140625" customWidth="1"/>
    <col min="3" max="3" width="24.5703125" customWidth="1"/>
  </cols>
  <sheetData>
    <row r="2" spans="1:3" ht="15.75" x14ac:dyDescent="0.25">
      <c r="A2" s="93" t="s">
        <v>35</v>
      </c>
      <c r="B2" s="93"/>
      <c r="C2" s="93"/>
    </row>
    <row r="3" spans="1:3" ht="15.75" x14ac:dyDescent="0.25">
      <c r="A3" s="93" t="s">
        <v>36</v>
      </c>
      <c r="B3" s="93"/>
      <c r="C3" s="93"/>
    </row>
    <row r="4" spans="1:3" ht="16.5" thickBot="1" x14ac:dyDescent="0.3">
      <c r="A4" s="1"/>
    </row>
    <row r="5" spans="1:3" ht="126.75" thickBot="1" x14ac:dyDescent="0.3">
      <c r="A5" s="2" t="s">
        <v>37</v>
      </c>
      <c r="B5" s="2" t="s">
        <v>38</v>
      </c>
      <c r="C5" s="2" t="s">
        <v>39</v>
      </c>
    </row>
    <row r="6" spans="1:3" ht="16.5" thickBot="1" x14ac:dyDescent="0.3">
      <c r="A6" s="4">
        <v>1</v>
      </c>
      <c r="B6" s="5">
        <v>2</v>
      </c>
      <c r="C6" s="5">
        <v>3</v>
      </c>
    </row>
    <row r="7" spans="1:3" ht="16.5" thickBot="1" x14ac:dyDescent="0.3">
      <c r="A7" s="28">
        <f>'Часть 2 Показат. объема'!K7:K22</f>
        <v>0.77188456289395191</v>
      </c>
      <c r="B7" s="29">
        <f>'Часть 1 Фин.обеспеч.'!F14</f>
        <v>0.71557141947562253</v>
      </c>
      <c r="C7" s="29">
        <f>A7/B7</f>
        <v>1.0786967476420399</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workbookViewId="0">
      <selection activeCell="N7" sqref="N7"/>
    </sheetView>
  </sheetViews>
  <sheetFormatPr defaultRowHeight="15" x14ac:dyDescent="0.25"/>
  <cols>
    <col min="1" max="1" width="4.42578125" style="7" customWidth="1"/>
    <col min="2" max="2" width="30.1406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93" t="s">
        <v>40</v>
      </c>
      <c r="B2" s="93"/>
      <c r="C2" s="93"/>
      <c r="D2" s="93"/>
      <c r="E2" s="93"/>
      <c r="F2" s="93"/>
      <c r="G2" s="93"/>
      <c r="H2" s="93"/>
      <c r="I2" s="93"/>
    </row>
    <row r="3" spans="1:9" ht="15.75" x14ac:dyDescent="0.25">
      <c r="A3" s="93" t="s">
        <v>41</v>
      </c>
      <c r="B3" s="93"/>
      <c r="C3" s="93"/>
      <c r="D3" s="93"/>
      <c r="E3" s="93"/>
      <c r="F3" s="93"/>
      <c r="G3" s="93"/>
      <c r="H3" s="93"/>
      <c r="I3" s="93"/>
    </row>
    <row r="4" spans="1:9" ht="15.75" x14ac:dyDescent="0.25">
      <c r="A4" s="6"/>
    </row>
    <row r="5" spans="1:9" ht="171" customHeight="1" x14ac:dyDescent="0.25">
      <c r="A5" s="12" t="s">
        <v>15</v>
      </c>
      <c r="B5" s="13" t="s">
        <v>42</v>
      </c>
      <c r="C5" s="13" t="s">
        <v>25</v>
      </c>
      <c r="D5" s="13" t="s">
        <v>43</v>
      </c>
      <c r="E5" s="13" t="s">
        <v>44</v>
      </c>
      <c r="F5" s="13" t="s">
        <v>45</v>
      </c>
      <c r="G5" s="13" t="s">
        <v>46</v>
      </c>
      <c r="H5" s="13" t="s">
        <v>48</v>
      </c>
      <c r="I5" s="13" t="s">
        <v>47</v>
      </c>
    </row>
    <row r="6" spans="1:9" ht="15.75" x14ac:dyDescent="0.25">
      <c r="A6" s="12">
        <v>1</v>
      </c>
      <c r="B6" s="13">
        <v>2</v>
      </c>
      <c r="C6" s="13">
        <v>3</v>
      </c>
      <c r="D6" s="13">
        <v>4</v>
      </c>
      <c r="E6" s="13">
        <v>5</v>
      </c>
      <c r="F6" s="13">
        <v>6</v>
      </c>
      <c r="G6" s="13">
        <v>7</v>
      </c>
      <c r="H6" s="13">
        <v>8</v>
      </c>
      <c r="I6" s="13">
        <v>9</v>
      </c>
    </row>
    <row r="7" spans="1:9" ht="94.5" x14ac:dyDescent="0.25">
      <c r="A7" s="12" t="s">
        <v>80</v>
      </c>
      <c r="B7" s="13" t="s">
        <v>96</v>
      </c>
      <c r="C7" s="13" t="s">
        <v>119</v>
      </c>
      <c r="D7" s="13"/>
      <c r="E7" s="13"/>
      <c r="F7" s="13"/>
      <c r="G7" s="13"/>
      <c r="H7" s="13"/>
      <c r="I7" s="13"/>
    </row>
    <row r="8" spans="1:9" ht="63" x14ac:dyDescent="0.25">
      <c r="A8" s="12"/>
      <c r="B8" s="13" t="s">
        <v>122</v>
      </c>
      <c r="C8" s="13"/>
      <c r="D8" s="13" t="s">
        <v>121</v>
      </c>
      <c r="E8" s="13">
        <v>90</v>
      </c>
      <c r="F8" s="13">
        <v>90</v>
      </c>
      <c r="G8" s="13"/>
      <c r="H8" s="13"/>
      <c r="I8" s="13"/>
    </row>
    <row r="9" spans="1:9" ht="80.25" customHeight="1" x14ac:dyDescent="0.25">
      <c r="A9" s="12"/>
      <c r="B9" s="13" t="s">
        <v>123</v>
      </c>
      <c r="C9" s="13"/>
      <c r="D9" s="13" t="s">
        <v>120</v>
      </c>
      <c r="E9" s="13">
        <v>100</v>
      </c>
      <c r="F9" s="13">
        <v>100</v>
      </c>
      <c r="G9" s="13"/>
      <c r="H9" s="13"/>
      <c r="I9" s="13"/>
    </row>
    <row r="10" spans="1:9" ht="78.75" x14ac:dyDescent="0.25">
      <c r="A10" s="12" t="s">
        <v>60</v>
      </c>
      <c r="B10" s="13" t="s">
        <v>97</v>
      </c>
      <c r="C10" s="13" t="s">
        <v>109</v>
      </c>
      <c r="D10" s="13" t="s">
        <v>110</v>
      </c>
      <c r="E10" s="13"/>
      <c r="F10" s="13"/>
      <c r="G10" s="13"/>
      <c r="H10" s="13"/>
      <c r="I10" s="13"/>
    </row>
    <row r="11" spans="1:9" ht="63" x14ac:dyDescent="0.25">
      <c r="A11" s="12"/>
      <c r="B11" s="13" t="s">
        <v>122</v>
      </c>
      <c r="C11" s="13"/>
      <c r="D11" s="13" t="s">
        <v>121</v>
      </c>
      <c r="E11" s="13">
        <v>90</v>
      </c>
      <c r="F11" s="13">
        <v>90</v>
      </c>
      <c r="G11" s="13"/>
      <c r="H11" s="13"/>
      <c r="I11" s="13"/>
    </row>
    <row r="12" spans="1:9" ht="78.75" x14ac:dyDescent="0.25">
      <c r="A12" s="12"/>
      <c r="B12" s="13" t="s">
        <v>123</v>
      </c>
      <c r="C12" s="13"/>
      <c r="D12" s="13" t="s">
        <v>120</v>
      </c>
      <c r="E12" s="13">
        <v>100</v>
      </c>
      <c r="F12" s="13">
        <v>100</v>
      </c>
      <c r="G12" s="13"/>
      <c r="H12" s="13"/>
      <c r="I12" s="13"/>
    </row>
    <row r="13" spans="1:9" ht="78.75" x14ac:dyDescent="0.25">
      <c r="A13" s="12" t="s">
        <v>61</v>
      </c>
      <c r="B13" s="13" t="s">
        <v>98</v>
      </c>
      <c r="C13" s="13" t="s">
        <v>109</v>
      </c>
      <c r="D13" s="13" t="s">
        <v>111</v>
      </c>
      <c r="E13" s="13"/>
      <c r="F13" s="13"/>
      <c r="G13" s="13"/>
      <c r="H13" s="13"/>
      <c r="I13" s="13"/>
    </row>
    <row r="14" spans="1:9" ht="63" x14ac:dyDescent="0.25">
      <c r="A14" s="12"/>
      <c r="B14" s="13" t="s">
        <v>122</v>
      </c>
      <c r="C14" s="13"/>
      <c r="D14" s="13" t="s">
        <v>121</v>
      </c>
      <c r="E14" s="13">
        <v>90</v>
      </c>
      <c r="F14" s="13">
        <v>90</v>
      </c>
      <c r="G14" s="13"/>
      <c r="H14" s="13"/>
      <c r="I14" s="13"/>
    </row>
    <row r="15" spans="1:9" ht="78.75" x14ac:dyDescent="0.25">
      <c r="A15" s="12"/>
      <c r="B15" s="13" t="s">
        <v>123</v>
      </c>
      <c r="C15" s="13"/>
      <c r="D15" s="13" t="s">
        <v>120</v>
      </c>
      <c r="E15" s="13">
        <v>100</v>
      </c>
      <c r="F15" s="13">
        <v>100</v>
      </c>
      <c r="G15" s="13"/>
      <c r="H15" s="13"/>
      <c r="I15" s="13"/>
    </row>
    <row r="16" spans="1:9" ht="126" x14ac:dyDescent="0.25">
      <c r="A16" s="12" t="s">
        <v>62</v>
      </c>
      <c r="B16" s="13" t="s">
        <v>99</v>
      </c>
      <c r="C16" s="13" t="s">
        <v>112</v>
      </c>
      <c r="D16" s="13"/>
      <c r="E16" s="13"/>
      <c r="F16" s="13"/>
      <c r="G16" s="13"/>
      <c r="H16" s="13"/>
      <c r="I16" s="13"/>
    </row>
    <row r="17" spans="1:9" ht="126" x14ac:dyDescent="0.25">
      <c r="A17" s="12" t="s">
        <v>63</v>
      </c>
      <c r="B17" s="13" t="s">
        <v>100</v>
      </c>
      <c r="C17" s="13" t="s">
        <v>113</v>
      </c>
      <c r="D17" s="13"/>
      <c r="E17" s="13"/>
      <c r="F17" s="13"/>
      <c r="G17" s="13"/>
      <c r="H17" s="13"/>
      <c r="I17" s="13"/>
    </row>
    <row r="18" spans="1:9" ht="63" x14ac:dyDescent="0.25">
      <c r="A18" s="12"/>
      <c r="B18" s="13" t="s">
        <v>122</v>
      </c>
      <c r="C18" s="13"/>
      <c r="D18" s="13" t="s">
        <v>121</v>
      </c>
      <c r="E18" s="13">
        <v>90</v>
      </c>
      <c r="F18" s="13">
        <v>90</v>
      </c>
      <c r="G18" s="13"/>
      <c r="H18" s="13"/>
      <c r="I18" s="13"/>
    </row>
    <row r="19" spans="1:9" ht="78.75" x14ac:dyDescent="0.25">
      <c r="A19" s="12"/>
      <c r="B19" s="13" t="s">
        <v>123</v>
      </c>
      <c r="C19" s="13"/>
      <c r="D19" s="13" t="s">
        <v>120</v>
      </c>
      <c r="E19" s="13">
        <v>100</v>
      </c>
      <c r="F19" s="13">
        <v>100</v>
      </c>
      <c r="G19" s="13"/>
      <c r="H19" s="13"/>
      <c r="I19" s="13"/>
    </row>
    <row r="20" spans="1:9" ht="267.75" x14ac:dyDescent="0.25">
      <c r="A20" s="12" t="s">
        <v>81</v>
      </c>
      <c r="B20" s="13" t="s">
        <v>101</v>
      </c>
      <c r="C20" s="13" t="s">
        <v>114</v>
      </c>
      <c r="D20" s="13"/>
      <c r="E20" s="13"/>
      <c r="F20" s="13"/>
      <c r="G20" s="13"/>
      <c r="H20" s="13"/>
      <c r="I20" s="13"/>
    </row>
    <row r="21" spans="1:9" ht="63" x14ac:dyDescent="0.25">
      <c r="A21" s="12"/>
      <c r="B21" s="13" t="s">
        <v>122</v>
      </c>
      <c r="C21" s="13"/>
      <c r="D21" s="13" t="s">
        <v>121</v>
      </c>
      <c r="E21" s="13">
        <v>90</v>
      </c>
      <c r="F21" s="13">
        <v>90</v>
      </c>
      <c r="G21" s="13"/>
      <c r="H21" s="13"/>
      <c r="I21" s="13"/>
    </row>
    <row r="22" spans="1:9" ht="204.75" x14ac:dyDescent="0.25">
      <c r="A22" s="12" t="s">
        <v>82</v>
      </c>
      <c r="B22" s="13" t="s">
        <v>102</v>
      </c>
      <c r="C22" s="13" t="s">
        <v>115</v>
      </c>
      <c r="D22" s="13" t="s">
        <v>117</v>
      </c>
      <c r="E22" s="13"/>
      <c r="F22" s="13"/>
      <c r="G22" s="13"/>
      <c r="H22" s="13"/>
      <c r="I22" s="13"/>
    </row>
    <row r="23" spans="1:9" ht="63" x14ac:dyDescent="0.25">
      <c r="A23" s="12"/>
      <c r="B23" s="13" t="s">
        <v>122</v>
      </c>
      <c r="C23" s="13"/>
      <c r="D23" s="13" t="s">
        <v>121</v>
      </c>
      <c r="E23" s="13">
        <v>90</v>
      </c>
      <c r="F23" s="13">
        <v>90</v>
      </c>
      <c r="G23" s="13"/>
      <c r="H23" s="13"/>
      <c r="I23" s="13"/>
    </row>
    <row r="24" spans="1:9" ht="78.75" x14ac:dyDescent="0.25">
      <c r="A24" s="12"/>
      <c r="B24" s="13" t="s">
        <v>123</v>
      </c>
      <c r="C24" s="13"/>
      <c r="D24" s="13" t="s">
        <v>120</v>
      </c>
      <c r="E24" s="13">
        <v>100</v>
      </c>
      <c r="F24" s="13">
        <v>100</v>
      </c>
      <c r="G24" s="13"/>
      <c r="H24" s="13"/>
      <c r="I24" s="13"/>
    </row>
    <row r="25" spans="1:9" ht="78.75" x14ac:dyDescent="0.25">
      <c r="A25" s="12" t="s">
        <v>83</v>
      </c>
      <c r="B25" s="13" t="s">
        <v>94</v>
      </c>
      <c r="C25" s="13" t="s">
        <v>109</v>
      </c>
      <c r="D25" s="13" t="s">
        <v>116</v>
      </c>
      <c r="E25" s="13"/>
      <c r="F25" s="13"/>
      <c r="G25" s="13"/>
      <c r="H25" s="13"/>
      <c r="I25" s="13"/>
    </row>
    <row r="26" spans="1:9" ht="63" x14ac:dyDescent="0.25">
      <c r="A26" s="12"/>
      <c r="B26" s="13" t="s">
        <v>122</v>
      </c>
      <c r="C26" s="13"/>
      <c r="D26" s="13" t="s">
        <v>121</v>
      </c>
      <c r="E26" s="13">
        <v>90</v>
      </c>
      <c r="F26" s="13">
        <v>90</v>
      </c>
      <c r="G26" s="13"/>
      <c r="H26" s="13"/>
      <c r="I26" s="13"/>
    </row>
    <row r="27" spans="1:9" ht="78.75" x14ac:dyDescent="0.25">
      <c r="A27" s="12"/>
      <c r="B27" s="13" t="s">
        <v>123</v>
      </c>
      <c r="C27" s="13"/>
      <c r="D27" s="13" t="s">
        <v>120</v>
      </c>
      <c r="E27" s="13">
        <v>100</v>
      </c>
      <c r="F27" s="13">
        <v>100</v>
      </c>
      <c r="G27" s="13"/>
      <c r="H27" s="13"/>
      <c r="I27" s="13"/>
    </row>
    <row r="28" spans="1:9" ht="63" x14ac:dyDescent="0.25">
      <c r="A28" s="12" t="s">
        <v>84</v>
      </c>
      <c r="B28" s="13" t="s">
        <v>95</v>
      </c>
      <c r="C28" s="13" t="s">
        <v>124</v>
      </c>
      <c r="D28" s="13"/>
      <c r="E28" s="13"/>
      <c r="F28" s="13"/>
      <c r="G28" s="13"/>
      <c r="H28" s="13"/>
      <c r="I28" s="13"/>
    </row>
    <row r="29" spans="1:9" ht="63" x14ac:dyDescent="0.25">
      <c r="A29" s="12"/>
      <c r="B29" s="13" t="s">
        <v>122</v>
      </c>
      <c r="C29" s="13"/>
      <c r="D29" s="13" t="s">
        <v>121</v>
      </c>
      <c r="E29" s="13">
        <v>90</v>
      </c>
      <c r="F29" s="13">
        <v>90</v>
      </c>
      <c r="G29" s="13"/>
      <c r="H29" s="13"/>
      <c r="I29" s="13"/>
    </row>
    <row r="30" spans="1:9" ht="78.75" x14ac:dyDescent="0.25">
      <c r="A30" s="12"/>
      <c r="B30" s="13" t="s">
        <v>123</v>
      </c>
      <c r="C30" s="13"/>
      <c r="D30" s="13" t="s">
        <v>120</v>
      </c>
      <c r="E30" s="13">
        <v>100</v>
      </c>
      <c r="F30" s="13">
        <v>100</v>
      </c>
      <c r="G30" s="13"/>
      <c r="H30" s="13"/>
      <c r="I30" s="13"/>
    </row>
    <row r="31" spans="1:9" ht="63" x14ac:dyDescent="0.25">
      <c r="A31" s="12" t="s">
        <v>85</v>
      </c>
      <c r="B31" s="13" t="s">
        <v>103</v>
      </c>
      <c r="C31" s="13" t="s">
        <v>125</v>
      </c>
      <c r="D31" s="13"/>
      <c r="E31" s="13"/>
      <c r="F31" s="13"/>
      <c r="G31" s="13"/>
      <c r="H31" s="13"/>
      <c r="I31" s="13"/>
    </row>
    <row r="32" spans="1:9" ht="63" x14ac:dyDescent="0.25">
      <c r="A32" s="12"/>
      <c r="B32" s="13" t="s">
        <v>122</v>
      </c>
      <c r="C32" s="13"/>
      <c r="D32" s="13" t="s">
        <v>121</v>
      </c>
      <c r="E32" s="13">
        <v>90</v>
      </c>
      <c r="F32" s="13">
        <v>90</v>
      </c>
      <c r="G32" s="13"/>
      <c r="H32" s="13"/>
      <c r="I32" s="13"/>
    </row>
    <row r="33" spans="1:9" ht="78.75" x14ac:dyDescent="0.25">
      <c r="A33" s="12"/>
      <c r="B33" s="13" t="s">
        <v>123</v>
      </c>
      <c r="C33" s="13"/>
      <c r="D33" s="13" t="s">
        <v>120</v>
      </c>
      <c r="E33" s="13">
        <v>100</v>
      </c>
      <c r="F33" s="13">
        <v>100</v>
      </c>
      <c r="G33" s="13"/>
      <c r="H33" s="13"/>
      <c r="I33" s="13"/>
    </row>
    <row r="34" spans="1:9" ht="31.5" x14ac:dyDescent="0.25">
      <c r="A34" s="12" t="s">
        <v>91</v>
      </c>
      <c r="B34" s="13" t="s">
        <v>104</v>
      </c>
      <c r="C34" s="13" t="s">
        <v>57</v>
      </c>
      <c r="D34" s="13"/>
      <c r="E34" s="13"/>
      <c r="F34" s="13"/>
      <c r="G34" s="13"/>
      <c r="H34" s="13"/>
      <c r="I34" s="13"/>
    </row>
    <row r="35" spans="1:9" ht="78.75" x14ac:dyDescent="0.25">
      <c r="A35" s="12"/>
      <c r="B35" s="13" t="s">
        <v>126</v>
      </c>
      <c r="C35" s="13"/>
      <c r="D35" s="13" t="s">
        <v>120</v>
      </c>
      <c r="E35" s="13">
        <v>100</v>
      </c>
      <c r="F35" s="13">
        <v>100</v>
      </c>
      <c r="G35" s="13"/>
      <c r="H35" s="13"/>
      <c r="I35" s="13"/>
    </row>
    <row r="36" spans="1:9" ht="126" x14ac:dyDescent="0.25">
      <c r="A36" s="12" t="s">
        <v>92</v>
      </c>
      <c r="B36" s="13" t="s">
        <v>105</v>
      </c>
      <c r="C36" s="13" t="s">
        <v>118</v>
      </c>
      <c r="D36" s="13"/>
      <c r="E36" s="13"/>
      <c r="F36" s="13"/>
      <c r="G36" s="13"/>
      <c r="H36" s="13"/>
      <c r="I36" s="13"/>
    </row>
    <row r="37" spans="1:9" ht="63" x14ac:dyDescent="0.25">
      <c r="A37" s="12"/>
      <c r="B37" s="13" t="s">
        <v>122</v>
      </c>
      <c r="C37" s="13"/>
      <c r="D37" s="13" t="s">
        <v>121</v>
      </c>
      <c r="E37" s="13">
        <v>90</v>
      </c>
      <c r="F37" s="13">
        <v>90</v>
      </c>
      <c r="G37" s="13"/>
      <c r="H37" s="13"/>
      <c r="I37" s="13"/>
    </row>
    <row r="38" spans="1:9" ht="78.75" x14ac:dyDescent="0.25">
      <c r="A38" s="12"/>
      <c r="B38" s="13" t="s">
        <v>123</v>
      </c>
      <c r="C38" s="13"/>
      <c r="D38" s="13" t="s">
        <v>120</v>
      </c>
      <c r="E38" s="13">
        <v>100</v>
      </c>
      <c r="F38" s="13">
        <v>100</v>
      </c>
      <c r="G38" s="13"/>
      <c r="H38" s="13"/>
      <c r="I38" s="13"/>
    </row>
    <row r="39" spans="1:9" x14ac:dyDescent="0.25">
      <c r="A39" s="30" t="s">
        <v>128</v>
      </c>
      <c r="B39" s="30"/>
      <c r="C39" s="30"/>
    </row>
    <row r="40" spans="1:9" x14ac:dyDescent="0.25">
      <c r="A40" s="31"/>
      <c r="B40" s="31"/>
      <c r="C40" s="31"/>
    </row>
  </sheetData>
  <mergeCells count="2">
    <mergeCell ref="A2:I2"/>
    <mergeCell ref="A3:I3"/>
  </mergeCells>
  <pageMargins left="0.11811023622047245" right="0.11811023622047245" top="0.15748031496062992" bottom="0.19685039370078741"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lpstr>'Титульный лист'!Область_печати</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Olga_Nik</cp:lastModifiedBy>
  <cp:lastPrinted>2021-10-19T08:59:12Z</cp:lastPrinted>
  <dcterms:created xsi:type="dcterms:W3CDTF">2016-05-13T06:43:36Z</dcterms:created>
  <dcterms:modified xsi:type="dcterms:W3CDTF">2022-01-24T13:04:44Z</dcterms:modified>
</cp:coreProperties>
</file>